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<sst xmlns="http://schemas.openxmlformats.org/spreadsheetml/2006/main" count="89" uniqueCount="55">
  <si>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</si>
  <si>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</si>
  <si>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</si>
  <si>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</si>
  <si>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</si>
  <si>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</si>
  <si>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</si>
  <si>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Average ticket</t>
  </si>
  <si>
    <t>Business Model primary unit price [Source FOUNDER]</t>
  </si>
  <si>
    <t>Variable cost per visit</t>
  </si>
  <si>
    <t>Business Model line [Source FOUNDER]</t>
  </si>
  <si>
    <t>Item</t>
  </si>
  <si>
    <t>Amount (SAR)</t>
  </si>
  <si>
    <t>Cafe lease deposit and basic fit-out</t>
  </si>
  <si>
    <t>Estimate for 80–100 m² Riyadh site including seating for calm zone [Estimate]</t>
  </si>
  <si>
    <t>5–10 kg roaster and ventilation works</t>
  </si>
  <si>
    <t>Estimate for local 5–10 kg batch unit plus required exhaust; no quote received [Estimate]</t>
  </si>
  <si>
    <t>Initial inventory (beans, milk, cups, retail packaging)</t>
  </si>
  <si>
    <t>Arithmetic: 80 kg roast cycle at SAR 8 per kg beans plus disposables and bags [Estimate]</t>
  </si>
  <si>
    <t>Licenses, permits and ZATCA setup</t>
  </si>
  <si>
    <t>Estimate for food-service and commercial roasting permits in Riyadh [Estimate]</t>
  </si>
  <si>
    <t>POS terminal, Zid/Salla link and basic signage</t>
  </si>
  <si>
    <t>Midpoint of small cafe quotes referenced in Business Model [Estimate]</t>
  </si>
  <si>
    <t>Total</t>
  </si>
  <si>
    <t/>
  </si>
  <si>
    <t>Per month (SAR)</t>
  </si>
  <si>
    <t>Rent</t>
  </si>
  <si>
    <t>Business Model fixed-cost line [Source FOUNDER]</t>
  </si>
  <si>
    <t>Two baristas</t>
  </si>
  <si>
    <t>Utilities and roasting gas</t>
  </si>
  <si>
    <t>Basic insurance</t>
  </si>
  <si>
    <t>Founder salary</t>
  </si>
  <si>
    <t>Added per standard requirement; not in original fixed-cost total [Estimate]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</si>
  <si>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</si>
  <si>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</si>
  <si>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</si>
  <si>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</si>
  <si>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</si>
  <si>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</si>
  <si>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</si>
  <si>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</si>
  <si>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</si>
  <si>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</si>
  <si>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</si>
  <si>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</si>
  <si>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</si>
  <si>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</si>
  <si>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Variable cost per sale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</si>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</sst>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SAR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350000</v>
      </c>
      <c r="C2" t="s">
        <v>4</v>
      </c>
    </row>
    <row r="3" spans="1:3" x14ac:dyDescent="0.25">
      <c r="A3" t="s">
        <v>5</v>
      </c>
      <c r="B3" s="4">
        <v>75000</v>
      </c>
      <c r="C3" t="s">
        <v>4</v>
      </c>
    </row>
    <row r="4" spans="1:3" x14ac:dyDescent="0.25">
      <c r="A4" t="s">
        <v>6</v>
      </c>
      <c r="B4" s="4">
        <v>8</v>
      </c>
      <c r="C4" t="s">
        <v>4</v>
      </c>
    </row>
    <row r="5" spans="1:3" x14ac:dyDescent="0.25">
      <c r="A5" t="s">
        <v>7</v>
      </c>
      <c r="B5" s="4">
        <v>50</v>
      </c>
      <c r="C5" t="s">
        <v>8</v>
      </c>
    </row>
    <row r="6" spans="1:3" x14ac:dyDescent="0.25">
      <c r="A6" t="s">
        <v>9</v>
      </c>
      <c r="B6" s="4">
        <v>19</v>
      </c>
      <c r="C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11</v>
      </c>
      <c r="B1" s="3" t="s">
        <v>12</v>
      </c>
      <c r="C1" s="2" t="s">
        <v>2</v>
      </c>
    </row>
    <row r="2" spans="1:3" x14ac:dyDescent="0.25">
      <c r="A2" t="s">
        <v>13</v>
      </c>
      <c r="B2" s="4">
        <v>120000</v>
      </c>
      <c r="C2" t="s">
        <v>14</v>
      </c>
    </row>
    <row r="3" spans="1:3" x14ac:dyDescent="0.25">
      <c r="A3" t="s">
        <v>15</v>
      </c>
      <c r="B3" s="4">
        <v>75000</v>
      </c>
      <c r="C3" t="s">
        <v>16</v>
      </c>
    </row>
    <row r="4" spans="1:3" x14ac:dyDescent="0.25">
      <c r="A4" t="s">
        <v>17</v>
      </c>
      <c r="B4" s="4">
        <v>25000</v>
      </c>
      <c r="C4" t="s">
        <v>18</v>
      </c>
    </row>
    <row r="5" spans="1:3" x14ac:dyDescent="0.25">
      <c r="A5" t="s">
        <v>19</v>
      </c>
      <c r="B5" s="4">
        <v>15000</v>
      </c>
      <c r="C5" t="s">
        <v>20</v>
      </c>
    </row>
    <row r="6" spans="1:3" x14ac:dyDescent="0.25">
      <c r="A6" t="s">
        <v>21</v>
      </c>
      <c r="B6" s="4">
        <v>5000</v>
      </c>
      <c r="C6" t="s">
        <v>22</v>
      </c>
    </row>
    <row r="7" spans="1:3" s="2" customFormat="1" x14ac:dyDescent="0.25">
      <c r="A7" s="2" t="s">
        <v>23</v>
      </c>
      <c r="B7" s="3">
        <f>SUM(B2:B6)</f>
      </c>
      <c r="C7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11</v>
      </c>
      <c r="B1" s="3" t="s">
        <v>25</v>
      </c>
      <c r="C1" s="2" t="s">
        <v>2</v>
      </c>
    </row>
    <row r="2" spans="1:3" x14ac:dyDescent="0.25">
      <c r="A2" t="s">
        <v>26</v>
      </c>
      <c r="B2" s="4">
        <v>18000</v>
      </c>
      <c r="C2" t="s">
        <v>27</v>
      </c>
    </row>
    <row r="3" spans="1:3" x14ac:dyDescent="0.25">
      <c r="A3" t="s">
        <v>28</v>
      </c>
      <c r="B3" s="4">
        <v>14000</v>
      </c>
      <c r="C3" t="s">
        <v>27</v>
      </c>
    </row>
    <row r="4" spans="1:3" x14ac:dyDescent="0.25">
      <c r="A4" t="s">
        <v>29</v>
      </c>
      <c r="B4" s="4">
        <v>4000</v>
      </c>
      <c r="C4" t="s">
        <v>27</v>
      </c>
    </row>
    <row r="5" spans="1:3" x14ac:dyDescent="0.25">
      <c r="A5" t="s">
        <v>30</v>
      </c>
      <c r="B5" s="4">
        <v>2000</v>
      </c>
      <c r="C5" t="s">
        <v>27</v>
      </c>
    </row>
    <row r="6" spans="1:3" x14ac:dyDescent="0.25">
      <c r="A6" t="s">
        <v>31</v>
      </c>
      <c r="B6" s="4">
        <v>10000</v>
      </c>
      <c r="C6" t="s">
        <v>32</v>
      </c>
    </row>
    <row r="7" spans="1:3" s="2" customFormat="1" x14ac:dyDescent="0.25">
      <c r="A7" s="2" t="s">
        <v>33</v>
      </c>
      <c r="B7" s="3">
        <f>SUM(B2:B6)</f>
      </c>
      <c r="C7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34</v>
      </c>
      <c r="B1" s="3" t="s">
        <v>35</v>
      </c>
      <c r="C1" s="3" t="s">
        <v>36</v>
      </c>
      <c r="D1" s="3" t="s">
        <v>37</v>
      </c>
      <c r="E1" s="3" t="s">
        <v>38</v>
      </c>
      <c r="F1" s="3" t="s">
        <v>39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costs'!B7+'One-time costs'!B7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costs'!B7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costs'!B7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costs'!B7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costs'!B7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costs'!B7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costs'!B7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costs'!B7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costs'!B7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costs'!B7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costs'!B7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costs'!B7</f>
      </c>
      <c r="E13" s="1">
        <f>C13-D13</f>
      </c>
      <c r="F13" s="1">
        <f>B13+E13</f>
      </c>
    </row>
    <row r="14" spans="1:6" s="2" customFormat="1" x14ac:dyDescent="0.25">
      <c r="A14" s="2" t="s">
        <v>40</v>
      </c>
      <c r="B14" s="3">
        <f>IF('Monthly costs'!B7=0,"",ROUND((Assumptions!B2-'One-time costs'!B7)/'Monthly costs'!B7,1))</f>
      </c>
      <c r="C14" s="3" t="s">
        <v>24</v>
      </c>
      <c r="D14" s="3" t="s">
        <v>24</v>
      </c>
      <c r="E14" s="3" t="s">
        <v>24</v>
      </c>
      <c r="F14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41</v>
      </c>
      <c r="B1" s="3" t="s">
        <v>1</v>
      </c>
      <c r="C1" s="2" t="s">
        <v>42</v>
      </c>
    </row>
    <row r="2" spans="1:3" x14ac:dyDescent="0.25">
      <c r="A2" t="s">
        <v>43</v>
      </c>
      <c r="B2" s="1">
        <f>'Monthly costs'!B7</f>
      </c>
      <c r="C2" t="s">
        <v>44</v>
      </c>
    </row>
    <row r="3" spans="1:3" x14ac:dyDescent="0.25">
      <c r="A3" t="s">
        <v>45</v>
      </c>
      <c r="B3" s="4"/>
      <c r="C3" t="s">
        <v>46</v>
      </c>
    </row>
    <row r="4" spans="1:3" x14ac:dyDescent="0.25">
      <c r="A4" t="s">
        <v>47</v>
      </c>
      <c r="B4" s="4"/>
      <c r="C4" t="s">
        <v>48</v>
      </c>
    </row>
    <row r="5" spans="1:3" x14ac:dyDescent="0.25">
      <c r="A5" t="s">
        <v>49</v>
      </c>
      <c r="B5" s="1">
        <f>B3-B4</f>
      </c>
      <c r="C5" t="s">
        <v>50</v>
      </c>
    </row>
    <row r="6" spans="1:3" x14ac:dyDescent="0.25">
      <c r="A6" t="s">
        <v>51</v>
      </c>
      <c r="B6" s="1">
        <f>IF(B5&lt;=0,"Fill in price and variable cost",ROUNDUP(B2/B5,0))</f>
      </c>
      <c r="C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53</v>
      </c>
      <c r="B1" s="3" t="s">
        <v>54</v>
      </c>
    </row>
    <row r="2" spans="1:2" x14ac:dyDescent="0.25">
      <c r="A2" t="s">
        <v>13</v>
      </c>
      <c r="B2" s="1" t="s">
        <v>14</v>
      </c>
    </row>
    <row r="3" spans="1:2" x14ac:dyDescent="0.25">
      <c r="A3" t="s">
        <v>15</v>
      </c>
      <c r="B3" s="1" t="s">
        <v>16</v>
      </c>
    </row>
    <row r="4" spans="1:2" x14ac:dyDescent="0.25">
      <c r="A4" t="s">
        <v>17</v>
      </c>
      <c r="B4" s="1" t="s">
        <v>18</v>
      </c>
    </row>
    <row r="5" spans="1:2" x14ac:dyDescent="0.25">
      <c r="A5" t="s">
        <v>19</v>
      </c>
      <c r="B5" s="1" t="s">
        <v>20</v>
      </c>
    </row>
    <row r="6" spans="1:2" x14ac:dyDescent="0.25">
      <c r="A6" t="s">
        <v>21</v>
      </c>
      <c r="B6" s="1" t="s">
        <v>22</v>
      </c>
    </row>
    <row r="7" spans="1:2" x14ac:dyDescent="0.25">
      <c r="A7" t="s">
        <v>26</v>
      </c>
      <c r="B7" s="1" t="s">
        <v>27</v>
      </c>
    </row>
    <row r="8" spans="1:2" x14ac:dyDescent="0.25">
      <c r="A8" t="s">
        <v>28</v>
      </c>
      <c r="B8" s="1" t="s">
        <v>27</v>
      </c>
    </row>
    <row r="9" spans="1:2" x14ac:dyDescent="0.25">
      <c r="A9" t="s">
        <v>29</v>
      </c>
      <c r="B9" s="1" t="s">
        <v>27</v>
      </c>
    </row>
    <row r="10" spans="1:2" x14ac:dyDescent="0.25">
      <c r="A10" t="s">
        <v>30</v>
      </c>
      <c r="B10" s="1" t="s">
        <v>27</v>
      </c>
    </row>
    <row r="11" spans="1:2" x14ac:dyDescent="0.25">
      <c r="A11" t="s">
        <v>31</v>
      </c>
      <c r="B11" s="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2026-09-26T20:29:55Z</dcterms:created>
  <dcterms:modified xsi:type="dcterms:W3CDTF">2026-09-26T20:29:55Z</dcterms:modified>
</cp:coreProperties>
</file>