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One-time costs" state="visible" r:id="rId5"/>
    <sheet sheetId="3" name="Monthly costs" state="visible" r:id="rId6"/>
    <sheet sheetId="4" name="Cash flow" state="visible" r:id="rId7"/>
    <sheet sheetId="5" name="Break-even" state="visible" r:id="rId8"/>
    <sheet sheetId="6" name="Sources" state="visible" r:id="rId9"/>
  </sheets>
  <calcPr calcId="171027"/>
</workbook>
</file>

<file path=xl/sharedStrings.xml><?xml version="1.0" encoding="utf-8"?>
<sst xmlns="http://schemas.openxmlformats.org/spreadsheetml/2006/main" count="103" uniqueCount="68">
  <si>
    <t>Assumption</t>
  </si>
  <si>
    <t>Value</t>
  </si>
  <si>
    <t>Basis</t>
  </si>
  <si>
    <t>Starting cash</t>
  </si>
  <si>
    <t>From the budget</t>
  </si>
  <si>
    <t>Revenue in month 1</t>
  </si>
  <si>
    <t>Monthly revenue growth %</t>
  </si>
  <si>
    <t>Subscription price per office</t>
  </si>
  <si>
    <t>Agreed monthly price for 5 kg bi-weekly drops [Estimate]</t>
  </si>
  <si>
    <t>Target subscriber accounts</t>
  </si>
  <si>
    <t>Target account count set in brief (15 × 800 SAR = 12,000 SAR MRR) [Estimate]</t>
  </si>
  <si>
    <t>Wholesale bean cost per kg</t>
  </si>
  <si>
    <t>Target negotiated roaster wholesale pricing benchmarked below retail minimum of 140 SAR/kg [Source M6]</t>
  </si>
  <si>
    <t>Deliveries per month per client</t>
  </si>
  <si>
    <t>Bi-weekly delivery drops to protect target gross margin [Estimate]</t>
  </si>
  <si>
    <t>Courier cost per drop</t>
  </si>
  <si>
    <t>Clustered route courier rate per parcel delivery across Riyadh [Estimate]</t>
  </si>
  <si>
    <t>Item</t>
  </si>
  <si>
    <t>Amount (SAR)</t>
  </si>
  <si>
    <t>Commercial batch grinder</t>
  </si>
  <si>
    <t>Benchmark quote for commercial counter grinder capable of 90 kg/month throughput [Estimate]</t>
  </si>
  <si>
    <t>Precision scale and calibration equipment</t>
  </si>
  <si>
    <t>Dual commercial bench scales for bagging accuracy [Estimate]</t>
  </si>
  <si>
    <t>Custom branded degassing valve pouches (1,000 units)</t>
  </si>
  <si>
    <t>Unit cost of 2.50 SAR per branded pouch at 1,000 unit supplier minimum order quantity [Estimate]</t>
  </si>
  <si>
    <t>Tasting and onboarding pilot kits (30 offices)</t>
  </si>
  <si>
    <t>30 office tasting kits at 60 SAR wholesale bean cost per pack (pilot sample size = 30) [Estimate]</t>
  </si>
  <si>
    <t>Commercial registration and licensing reserve</t>
  </si>
  <si>
    <t>Ministry of Commerce CR and Riyadh Chamber registration fees reserve [Unknown]</t>
  </si>
  <si>
    <t>Industrial heat sealer and packing accessories</t>
  </si>
  <si>
    <t>Heavy-duty bench heat sealer and bag trimmers [Estimate]</t>
  </si>
  <si>
    <t>Total</t>
  </si>
  <si>
    <t/>
  </si>
  <si>
    <t>Per month (SAR)</t>
  </si>
  <si>
    <t>Founder baseline living stipend</t>
  </si>
  <si>
    <t>Founder minimal living drawing during the launch and validation phase [Estimate]</t>
  </si>
  <si>
    <t>SaaS stack (e-invoicing, Google Workspace, CRM)</t>
  </si>
  <si>
    <t>ZATCA-compliant cloud invoicing and admin tools benchmark [Source C1]</t>
  </si>
  <si>
    <t>Local route courier deliveries buffer</t>
  </si>
  <si>
    <t>Base allowance covering up to 20 delivery runs at 15 SAR per drop [Estimate]</t>
  </si>
  <si>
    <t>Client visits, outreach, and bean sampling</t>
  </si>
  <si>
    <t>Direct B2B sales travel across Riyadh business districts and replenishment beans [Estimate]</t>
  </si>
  <si>
    <t>Commercial packaging replenishment</t>
  </si>
  <si>
    <t>Secondary shipping mailers and thermal label rolls [Estimate]</t>
  </si>
  <si>
    <t>Bank transfer, payment processing, and admin fees</t>
  </si>
  <si>
    <t>Corporate bank account maintenance and transfer fee buffer [Estimate]</t>
  </si>
  <si>
    <t>Total per month</t>
  </si>
  <si>
    <t>Month</t>
  </si>
  <si>
    <t>Opening cash</t>
  </si>
  <si>
    <t>Revenue</t>
  </si>
  <si>
    <t>Costs</t>
  </si>
  <si>
    <t>Net</t>
  </si>
  <si>
    <t>Closing cash</t>
  </si>
  <si>
    <t>Months of runway at month-1 costs</t>
  </si>
  <si>
    <t>Break-even</t>
  </si>
  <si>
    <t>How it is worked out</t>
  </si>
  <si>
    <t>Fixed costs per month</t>
  </si>
  <si>
    <t>Total from the Monthly costs sheet</t>
  </si>
  <si>
    <t>Price per sale</t>
  </si>
  <si>
    <t>Fill in: what one customer pays</t>
  </si>
  <si>
    <t>Variable cost per sale</t>
  </si>
  <si>
    <t>Fill in: what one sale costs you</t>
  </si>
  <si>
    <t>Contribution per sale</t>
  </si>
  <si>
    <t>Price minus variable cost</t>
  </si>
  <si>
    <t>Sales per month to break even</t>
  </si>
  <si>
    <t>Fixed costs divided by contribution</t>
  </si>
  <si>
    <t>Line</t>
  </si>
  <si>
    <t>Where it came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</si>
</sst>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&quot;SAR&quot;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FF7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6" style="1" customWidth="1"/>
    <col min="3" max="3" width="60" customWidth="1"/>
  </cols>
  <sheetData>
    <row r="1" spans="1:3" s="2" customFormat="1" x14ac:dyDescent="0.25">
      <c r="A1" s="2" t="s">
        <v>0</v>
      </c>
      <c r="B1" s="3" t="s">
        <v>1</v>
      </c>
      <c r="C1" s="2" t="s">
        <v>2</v>
      </c>
    </row>
    <row r="2" spans="1:3" x14ac:dyDescent="0.25">
      <c r="A2" t="s">
        <v>3</v>
      </c>
      <c r="B2" s="4">
        <v>40000</v>
      </c>
      <c r="C2" t="s">
        <v>4</v>
      </c>
    </row>
    <row r="3" spans="1:3" x14ac:dyDescent="0.25">
      <c r="A3" t="s">
        <v>5</v>
      </c>
      <c r="B3" s="4">
        <v>0</v>
      </c>
      <c r="C3" t="s">
        <v>4</v>
      </c>
    </row>
    <row r="4" spans="1:3" x14ac:dyDescent="0.25">
      <c r="A4" t="s">
        <v>6</v>
      </c>
      <c r="B4" s="4">
        <v>50</v>
      </c>
      <c r="C4" t="s">
        <v>4</v>
      </c>
    </row>
    <row r="5" spans="1:3" x14ac:dyDescent="0.25">
      <c r="A5" t="s">
        <v>7</v>
      </c>
      <c r="B5" s="4">
        <v>800</v>
      </c>
      <c r="C5" t="s">
        <v>8</v>
      </c>
    </row>
    <row r="6" spans="1:3" x14ac:dyDescent="0.25">
      <c r="A6" t="s">
        <v>9</v>
      </c>
      <c r="B6" s="4">
        <v>15</v>
      </c>
      <c r="C6" t="s">
        <v>10</v>
      </c>
    </row>
    <row r="7" spans="1:3" x14ac:dyDescent="0.25">
      <c r="A7" t="s">
        <v>11</v>
      </c>
      <c r="B7" s="4">
        <v>90</v>
      </c>
      <c r="C7" t="s">
        <v>12</v>
      </c>
    </row>
    <row r="8" spans="1:3" x14ac:dyDescent="0.25">
      <c r="A8" t="s">
        <v>13</v>
      </c>
      <c r="B8" s="4">
        <v>2</v>
      </c>
      <c r="C8" t="s">
        <v>14</v>
      </c>
    </row>
    <row r="9" spans="1:3" x14ac:dyDescent="0.25">
      <c r="A9" t="s">
        <v>15</v>
      </c>
      <c r="B9" s="4">
        <v>15</v>
      </c>
      <c r="C9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8" style="1" customWidth="1"/>
    <col min="3" max="3" width="60" customWidth="1"/>
  </cols>
  <sheetData>
    <row r="1" spans="1:3" s="2" customFormat="1" x14ac:dyDescent="0.25">
      <c r="A1" s="2" t="s">
        <v>17</v>
      </c>
      <c r="B1" s="3" t="s">
        <v>18</v>
      </c>
      <c r="C1" s="2" t="s">
        <v>2</v>
      </c>
    </row>
    <row r="2" spans="1:3" x14ac:dyDescent="0.25">
      <c r="A2" t="s">
        <v>19</v>
      </c>
      <c r="B2" s="4">
        <v>3200</v>
      </c>
      <c r="C2" t="s">
        <v>20</v>
      </c>
    </row>
    <row r="3" spans="1:3" x14ac:dyDescent="0.25">
      <c r="A3" t="s">
        <v>21</v>
      </c>
      <c r="B3" s="4">
        <v>450</v>
      </c>
      <c r="C3" t="s">
        <v>22</v>
      </c>
    </row>
    <row r="4" spans="1:3" x14ac:dyDescent="0.25">
      <c r="A4" t="s">
        <v>23</v>
      </c>
      <c r="B4" s="4">
        <v>2500</v>
      </c>
      <c r="C4" t="s">
        <v>24</v>
      </c>
    </row>
    <row r="5" spans="1:3" x14ac:dyDescent="0.25">
      <c r="A5" t="s">
        <v>25</v>
      </c>
      <c r="B5" s="4">
        <v>1800</v>
      </c>
      <c r="C5" t="s">
        <v>26</v>
      </c>
    </row>
    <row r="6" spans="1:3" x14ac:dyDescent="0.25">
      <c r="A6" t="s">
        <v>27</v>
      </c>
      <c r="B6" s="4">
        <v>1500</v>
      </c>
      <c r="C6" t="s">
        <v>28</v>
      </c>
    </row>
    <row r="7" spans="1:3" x14ac:dyDescent="0.25">
      <c r="A7" t="s">
        <v>29</v>
      </c>
      <c r="B7" s="4">
        <v>350</v>
      </c>
      <c r="C7" t="s">
        <v>30</v>
      </c>
    </row>
    <row r="8" spans="1:3" s="2" customFormat="1" x14ac:dyDescent="0.25">
      <c r="A8" s="2" t="s">
        <v>31</v>
      </c>
      <c r="B8" s="3">
        <f>SUM(B2:B7)</f>
      </c>
      <c r="C8" s="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8" style="1" customWidth="1"/>
    <col min="3" max="3" width="60" customWidth="1"/>
  </cols>
  <sheetData>
    <row r="1" spans="1:3" s="2" customFormat="1" x14ac:dyDescent="0.25">
      <c r="A1" s="2" t="s">
        <v>17</v>
      </c>
      <c r="B1" s="3" t="s">
        <v>33</v>
      </c>
      <c r="C1" s="2" t="s">
        <v>2</v>
      </c>
    </row>
    <row r="2" spans="1:3" x14ac:dyDescent="0.25">
      <c r="A2" t="s">
        <v>34</v>
      </c>
      <c r="B2" s="4">
        <v>4000</v>
      </c>
      <c r="C2" t="s">
        <v>35</v>
      </c>
    </row>
    <row r="3" spans="1:3" x14ac:dyDescent="0.25">
      <c r="A3" t="s">
        <v>36</v>
      </c>
      <c r="B3" s="4">
        <v>350</v>
      </c>
      <c r="C3" t="s">
        <v>37</v>
      </c>
    </row>
    <row r="4" spans="1:3" x14ac:dyDescent="0.25">
      <c r="A4" t="s">
        <v>38</v>
      </c>
      <c r="B4" s="4">
        <v>300</v>
      </c>
      <c r="C4" t="s">
        <v>39</v>
      </c>
    </row>
    <row r="5" spans="1:3" x14ac:dyDescent="0.25">
      <c r="A5" t="s">
        <v>40</v>
      </c>
      <c r="B5" s="4">
        <v>500</v>
      </c>
      <c r="C5" t="s">
        <v>41</v>
      </c>
    </row>
    <row r="6" spans="1:3" x14ac:dyDescent="0.25">
      <c r="A6" t="s">
        <v>42</v>
      </c>
      <c r="B6" s="4">
        <v>250</v>
      </c>
      <c r="C6" t="s">
        <v>43</v>
      </c>
    </row>
    <row r="7" spans="1:3" x14ac:dyDescent="0.25">
      <c r="A7" t="s">
        <v>44</v>
      </c>
      <c r="B7" s="4">
        <v>100</v>
      </c>
      <c r="C7" t="s">
        <v>45</v>
      </c>
    </row>
    <row r="8" spans="1:3" s="2" customFormat="1" x14ac:dyDescent="0.25">
      <c r="A8" s="2" t="s">
        <v>46</v>
      </c>
      <c r="B8" s="3">
        <f>SUM(B2:B7)</f>
      </c>
      <c r="C8" s="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5" width="16" style="1" customWidth="1"/>
    <col min="6" max="6" width="18" style="1" customWidth="1"/>
  </cols>
  <sheetData>
    <row r="1" spans="1:6" s="2" customFormat="1" x14ac:dyDescent="0.25">
      <c r="A1" s="2" t="s">
        <v>47</v>
      </c>
      <c r="B1" s="3" t="s">
        <v>48</v>
      </c>
      <c r="C1" s="3" t="s">
        <v>49</v>
      </c>
      <c r="D1" s="3" t="s">
        <v>50</v>
      </c>
      <c r="E1" s="3" t="s">
        <v>51</v>
      </c>
      <c r="F1" s="3" t="s">
        <v>52</v>
      </c>
    </row>
    <row r="2" spans="1:6" x14ac:dyDescent="0.25">
      <c r="A2">
        <v>1</v>
      </c>
      <c r="B2" s="1">
        <f>Assumptions!B2</f>
      </c>
      <c r="C2" s="1">
        <f>Assumptions!B3</f>
      </c>
      <c r="D2" s="1">
        <f>'Monthly costs'!B8+'One-time costs'!B8</f>
      </c>
      <c r="E2" s="1">
        <f>C2-D2</f>
      </c>
      <c r="F2" s="1">
        <f>B2+E2</f>
      </c>
    </row>
    <row r="3" spans="1:6" x14ac:dyDescent="0.25">
      <c r="A3">
        <v>2</v>
      </c>
      <c r="B3" s="1">
        <f>F2</f>
      </c>
      <c r="C3" s="1">
        <f>C2*(1+Assumptions!B4/100)</f>
      </c>
      <c r="D3" s="1">
        <f>'Monthly costs'!B8</f>
      </c>
      <c r="E3" s="1">
        <f>C3-D3</f>
      </c>
      <c r="F3" s="1">
        <f>B3+E3</f>
      </c>
    </row>
    <row r="4" spans="1:6" x14ac:dyDescent="0.25">
      <c r="A4">
        <v>3</v>
      </c>
      <c r="B4" s="1">
        <f>F3</f>
      </c>
      <c r="C4" s="1">
        <f>C3*(1+Assumptions!B4/100)</f>
      </c>
      <c r="D4" s="1">
        <f>'Monthly costs'!B8</f>
      </c>
      <c r="E4" s="1">
        <f>C4-D4</f>
      </c>
      <c r="F4" s="1">
        <f>B4+E4</f>
      </c>
    </row>
    <row r="5" spans="1:6" x14ac:dyDescent="0.25">
      <c r="A5">
        <v>4</v>
      </c>
      <c r="B5" s="1">
        <f>F4</f>
      </c>
      <c r="C5" s="1">
        <f>C4*(1+Assumptions!B4/100)</f>
      </c>
      <c r="D5" s="1">
        <f>'Monthly costs'!B8</f>
      </c>
      <c r="E5" s="1">
        <f>C5-D5</f>
      </c>
      <c r="F5" s="1">
        <f>B5+E5</f>
      </c>
    </row>
    <row r="6" spans="1:6" x14ac:dyDescent="0.25">
      <c r="A6">
        <v>5</v>
      </c>
      <c r="B6" s="1">
        <f>F5</f>
      </c>
      <c r="C6" s="1">
        <f>C5*(1+Assumptions!B4/100)</f>
      </c>
      <c r="D6" s="1">
        <f>'Monthly costs'!B8</f>
      </c>
      <c r="E6" s="1">
        <f>C6-D6</f>
      </c>
      <c r="F6" s="1">
        <f>B6+E6</f>
      </c>
    </row>
    <row r="7" spans="1:6" x14ac:dyDescent="0.25">
      <c r="A7">
        <v>6</v>
      </c>
      <c r="B7" s="1">
        <f>F6</f>
      </c>
      <c r="C7" s="1">
        <f>C6*(1+Assumptions!B4/100)</f>
      </c>
      <c r="D7" s="1">
        <f>'Monthly costs'!B8</f>
      </c>
      <c r="E7" s="1">
        <f>C7-D7</f>
      </c>
      <c r="F7" s="1">
        <f>B7+E7</f>
      </c>
    </row>
    <row r="8" spans="1:6" x14ac:dyDescent="0.25">
      <c r="A8">
        <v>7</v>
      </c>
      <c r="B8" s="1">
        <f>F7</f>
      </c>
      <c r="C8" s="1">
        <f>C7*(1+Assumptions!B4/100)</f>
      </c>
      <c r="D8" s="1">
        <f>'Monthly costs'!B8</f>
      </c>
      <c r="E8" s="1">
        <f>C8-D8</f>
      </c>
      <c r="F8" s="1">
        <f>B8+E8</f>
      </c>
    </row>
    <row r="9" spans="1:6" x14ac:dyDescent="0.25">
      <c r="A9">
        <v>8</v>
      </c>
      <c r="B9" s="1">
        <f>F8</f>
      </c>
      <c r="C9" s="1">
        <f>C8*(1+Assumptions!B4/100)</f>
      </c>
      <c r="D9" s="1">
        <f>'Monthly costs'!B8</f>
      </c>
      <c r="E9" s="1">
        <f>C9-D9</f>
      </c>
      <c r="F9" s="1">
        <f>B9+E9</f>
      </c>
    </row>
    <row r="10" spans="1:6" x14ac:dyDescent="0.25">
      <c r="A10">
        <v>9</v>
      </c>
      <c r="B10" s="1">
        <f>F9</f>
      </c>
      <c r="C10" s="1">
        <f>C9*(1+Assumptions!B4/100)</f>
      </c>
      <c r="D10" s="1">
        <f>'Monthly costs'!B8</f>
      </c>
      <c r="E10" s="1">
        <f>C10-D10</f>
      </c>
      <c r="F10" s="1">
        <f>B10+E10</f>
      </c>
    </row>
    <row r="11" spans="1:6" x14ac:dyDescent="0.25">
      <c r="A11">
        <v>10</v>
      </c>
      <c r="B11" s="1">
        <f>F10</f>
      </c>
      <c r="C11" s="1">
        <f>C10*(1+Assumptions!B4/100)</f>
      </c>
      <c r="D11" s="1">
        <f>'Monthly costs'!B8</f>
      </c>
      <c r="E11" s="1">
        <f>C11-D11</f>
      </c>
      <c r="F11" s="1">
        <f>B11+E11</f>
      </c>
    </row>
    <row r="12" spans="1:6" x14ac:dyDescent="0.25">
      <c r="A12">
        <v>11</v>
      </c>
      <c r="B12" s="1">
        <f>F11</f>
      </c>
      <c r="C12" s="1">
        <f>C11*(1+Assumptions!B4/100)</f>
      </c>
      <c r="D12" s="1">
        <f>'Monthly costs'!B8</f>
      </c>
      <c r="E12" s="1">
        <f>C12-D12</f>
      </c>
      <c r="F12" s="1">
        <f>B12+E12</f>
      </c>
    </row>
    <row r="13" spans="1:6" x14ac:dyDescent="0.25">
      <c r="A13">
        <v>12</v>
      </c>
      <c r="B13" s="1">
        <f>F12</f>
      </c>
      <c r="C13" s="1">
        <f>C12*(1+Assumptions!B4/100)</f>
      </c>
      <c r="D13" s="1">
        <f>'Monthly costs'!B8</f>
      </c>
      <c r="E13" s="1">
        <f>C13-D13</f>
      </c>
      <c r="F13" s="1">
        <f>B13+E13</f>
      </c>
    </row>
    <row r="14" spans="1:6" s="2" customFormat="1" x14ac:dyDescent="0.25">
      <c r="A14" s="2" t="s">
        <v>53</v>
      </c>
      <c r="B14" s="3">
        <f>IF('Monthly costs'!B8=0,"",ROUND((Assumptions!B2-'One-time costs'!B8)/'Monthly costs'!B8,1))</f>
      </c>
      <c r="C14" s="3" t="s">
        <v>32</v>
      </c>
      <c r="D14" s="3" t="s">
        <v>32</v>
      </c>
      <c r="E14" s="3" t="s">
        <v>32</v>
      </c>
      <c r="F14" s="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0" style="1" customWidth="1"/>
    <col min="3" max="3" width="52" customWidth="1"/>
  </cols>
  <sheetData>
    <row r="1" spans="1:3" s="2" customFormat="1" x14ac:dyDescent="0.25">
      <c r="A1" s="2" t="s">
        <v>54</v>
      </c>
      <c r="B1" s="3" t="s">
        <v>1</v>
      </c>
      <c r="C1" s="2" t="s">
        <v>55</v>
      </c>
    </row>
    <row r="2" spans="1:3" x14ac:dyDescent="0.25">
      <c r="A2" t="s">
        <v>56</v>
      </c>
      <c r="B2" s="1">
        <f>'Monthly costs'!B8</f>
      </c>
      <c r="C2" t="s">
        <v>57</v>
      </c>
    </row>
    <row r="3" spans="1:3" x14ac:dyDescent="0.25">
      <c r="A3" t="s">
        <v>58</v>
      </c>
      <c r="B3" s="4"/>
      <c r="C3" t="s">
        <v>59</v>
      </c>
    </row>
    <row r="4" spans="1:3" x14ac:dyDescent="0.25">
      <c r="A4" t="s">
        <v>60</v>
      </c>
      <c r="B4" s="4"/>
      <c r="C4" t="s">
        <v>61</v>
      </c>
    </row>
    <row r="5" spans="1:3" x14ac:dyDescent="0.25">
      <c r="A5" t="s">
        <v>62</v>
      </c>
      <c r="B5" s="1">
        <f>B3-B4</f>
      </c>
      <c r="C5" t="s">
        <v>63</v>
      </c>
    </row>
    <row r="6" spans="1:3" x14ac:dyDescent="0.25">
      <c r="A6" t="s">
        <v>64</v>
      </c>
      <c r="B6" s="1">
        <f>IF(B5&lt;=0,"Fill in price and variable cost",ROUNDUP(B2/B5,0))</f>
      </c>
      <c r="C6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90" style="1" customWidth="1"/>
  </cols>
  <sheetData>
    <row r="1" spans="1:2" s="2" customFormat="1" x14ac:dyDescent="0.25">
      <c r="A1" s="2" t="s">
        <v>66</v>
      </c>
      <c r="B1" s="3" t="s">
        <v>67</v>
      </c>
    </row>
    <row r="2" spans="1:2" x14ac:dyDescent="0.25">
      <c r="A2" t="s">
        <v>19</v>
      </c>
      <c r="B2" s="1" t="s">
        <v>20</v>
      </c>
    </row>
    <row r="3" spans="1:2" x14ac:dyDescent="0.25">
      <c r="A3" t="s">
        <v>21</v>
      </c>
      <c r="B3" s="1" t="s">
        <v>22</v>
      </c>
    </row>
    <row r="4" spans="1:2" x14ac:dyDescent="0.25">
      <c r="A4" t="s">
        <v>23</v>
      </c>
      <c r="B4" s="1" t="s">
        <v>24</v>
      </c>
    </row>
    <row r="5" spans="1:2" x14ac:dyDescent="0.25">
      <c r="A5" t="s">
        <v>25</v>
      </c>
      <c r="B5" s="1" t="s">
        <v>26</v>
      </c>
    </row>
    <row r="6" spans="1:2" x14ac:dyDescent="0.25">
      <c r="A6" t="s">
        <v>27</v>
      </c>
      <c r="B6" s="1" t="s">
        <v>28</v>
      </c>
    </row>
    <row r="7" spans="1:2" x14ac:dyDescent="0.25">
      <c r="A7" t="s">
        <v>29</v>
      </c>
      <c r="B7" s="1" t="s">
        <v>30</v>
      </c>
    </row>
    <row r="8" spans="1:2" x14ac:dyDescent="0.25">
      <c r="A8" t="s">
        <v>34</v>
      </c>
      <c r="B8" s="1" t="s">
        <v>35</v>
      </c>
    </row>
    <row r="9" spans="1:2" x14ac:dyDescent="0.25">
      <c r="A9" t="s">
        <v>36</v>
      </c>
      <c r="B9" s="1" t="s">
        <v>37</v>
      </c>
    </row>
    <row r="10" spans="1:2" x14ac:dyDescent="0.25">
      <c r="A10" t="s">
        <v>38</v>
      </c>
      <c r="B10" s="1" t="s">
        <v>39</v>
      </c>
    </row>
    <row r="11" spans="1:2" x14ac:dyDescent="0.25">
      <c r="A11" t="s">
        <v>40</v>
      </c>
      <c r="B11" s="1" t="s">
        <v>41</v>
      </c>
    </row>
    <row r="12" spans="1:2" x14ac:dyDescent="0.25">
      <c r="A12" t="s">
        <v>42</v>
      </c>
      <c r="B12" s="1" t="s">
        <v>43</v>
      </c>
    </row>
    <row r="13" spans="1:2" x14ac:dyDescent="0.25">
      <c r="A13" t="s">
        <v>44</v>
      </c>
      <c r="B13" s="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Assumptions</vt:lpstr>
      <vt:lpstr>One-time costs</vt:lpstr>
      <vt:lpstr>Monthly costs</vt:lpstr>
      <vt:lpstr>Cash flow</vt:lpstr>
      <vt:lpstr>Break-even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Hatchio AI</dc:creator>
  <dc:title/>
  <dc:subject/>
  <dc:description/>
  <cp:keywords/>
  <cp:category/>
  <cp:lastModifiedBy>Unknown</cp:lastModifiedBy>
  <dcterms:created xsi:type="dcterms:W3CDTF">2026-10-13T08:40:29Z</dcterms:created>
  <dcterms:modified xsi:type="dcterms:W3CDTF">2026-10-13T08:40:29Z</dcterms:modified>
</cp:coreProperties>
</file>