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One-time costs" state="visible" r:id="rId5"/>
    <sheet sheetId="3" name="Monthly costs" state="visible" r:id="rId6"/>
    <sheet sheetId="4" name="Cash flow" state="visible" r:id="rId7"/>
    <sheet sheetId="5" name="Break-even" state="visible" r:id="rId8"/>
    <sheet sheetId="6" name="Sources" state="visible" r:id="rId9"/>
  </sheets>
  <calcPr calcId="171027"/>
</workbook>
</file>

<file path=xl/sharedStrings.xml><?xml version="1.0" encoding="utf-8"?>
<sst xmlns="http://schemas.openxmlformats.org/spreadsheetml/2006/main" count="95" uniqueCount="61">
  <si>
    <t>Assumption</t>
  </si>
  <si>
    <t>Value</t>
  </si>
  <si>
    <t>Basis</t>
  </si>
  <si>
    <t>Starting cash</t>
  </si>
  <si>
    <t>From the budget</t>
  </si>
  <si>
    <t>Revenue in month 1</t>
  </si>
  <si>
    <t>Monthly revenue growth %</t>
  </si>
  <si>
    <t>Landed cost per set</t>
  </si>
  <si>
    <t>Agreed ceiling; tested at 30 in the high case [Assumption]</t>
  </si>
  <si>
    <t>Variable cost per sale</t>
  </si>
  <si>
    <t>Carried from Business Model at landed 24; 40.20 at landed 30 [Estimate]</t>
  </si>
  <si>
    <t>Break-even orders per month at 272 fixed</t>
  </si>
  <si>
    <t>272 ÷ contribution of 25.80 or 19.80 [Estimate]</t>
  </si>
  <si>
    <t>Item</t>
  </si>
  <si>
    <t>Amount (GBP)</t>
  </si>
  <si>
    <t>Supplier sampling and quote round: 3 profiles × 3 suppliers at 100 units each</t>
  </si>
  <si>
    <t>Midpoint of Feasibility's 300–500 GBP allowance for this exact round; samples and shipping [Estimate]</t>
  </si>
  <si>
    <t>Initial inventory: first 20 sets at landed 24</t>
  </si>
  <si>
    <t>20 × landed_cost_ceiling = 24 GBP [Assumption]; covers pilot and early orders</t>
  </si>
  <si>
    <t>Cosmetics regulatory and claims check</t>
  </si>
  <si>
    <t>Midpoint of Feasibility's 200–500 GBP; UK cosmetics duties themselves still [Unknown]</t>
  </si>
  <si>
    <t>Brand, packaging and label design on stock mono-material packs</t>
  </si>
  <si>
    <t>Stock packs plus design fee; no custom tooling at this volume [Estimate]</t>
  </si>
  <si>
    <t>Shopify store setup: free theme, checkout flows, email automation</t>
  </si>
  <si>
    <t>Minimal paid setup; monthly subscription listed separately below [Estimate]</t>
  </si>
  <si>
    <t>Total</t>
  </si>
  <si>
    <t/>
  </si>
  <si>
    <t>Per month (GBP)</t>
  </si>
  <si>
    <t>Shopify Basic subscription</t>
  </si>
  <si>
    <t>Public Shopify UK monthly price [Estimate]</t>
  </si>
  <si>
    <t>Product liability insurance for cosmetics</t>
  </si>
  <si>
    <t>Typical London small-brand cosmetics cover [Estimate]</t>
  </si>
  <si>
    <t>Email/CRM software (Klaviyo small list)</t>
  </si>
  <si>
    <t>Small-list tier [Estimate]</t>
  </si>
  <si>
    <t>Accounting/bookkeeping software</t>
  </si>
  <si>
    <t>Entry tier [Estimate]</t>
  </si>
  <si>
    <t>Paid ads test budget (Instagram, London targeting)</t>
  </si>
  <si>
    <t>Base marketing line, inside the agreed 250–400 GBP fixed-cost band [Assumption]</t>
  </si>
  <si>
    <t>Founder's own pay</t>
  </si>
  <si>
    <t>Deliberately deferred to zero until checkpoint 50, then revisited [Assumption]</t>
  </si>
  <si>
    <t>Total per month</t>
  </si>
  <si>
    <t>Month</t>
  </si>
  <si>
    <t>Opening cash</t>
  </si>
  <si>
    <t>Revenue</t>
  </si>
  <si>
    <t>Costs</t>
  </si>
  <si>
    <t>Net</t>
  </si>
  <si>
    <t>Closing cash</t>
  </si>
  <si>
    <t>Months of runway at month-1 costs</t>
  </si>
  <si>
    <t>Break-even</t>
  </si>
  <si>
    <t>How it is worked out</t>
  </si>
  <si>
    <t>Fixed costs per month</t>
  </si>
  <si>
    <t>Total from the Monthly costs sheet</t>
  </si>
  <si>
    <t>Price per sale</t>
  </si>
  <si>
    <t>Fill in: what one customer pays</t>
  </si>
  <si>
    <t>Fill in: what one sale costs you</t>
  </si>
  <si>
    <t>Contribution per sale</t>
  </si>
  <si>
    <t>Price minus variable cost</t>
  </si>
  <si>
    <t>Sales per month to break even</t>
  </si>
  <si>
    <t>Fixed costs divided by contribution</t>
  </si>
  <si>
    <t>Line</t>
  </si>
  <si>
    <t>Where it came from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</si>
</sst>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 &quot;GBP&quot;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FF7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6" style="1" customWidth="1"/>
    <col min="3" max="3" width="60" customWidth="1"/>
  </cols>
  <sheetData>
    <row r="1" spans="1:3" s="2" customFormat="1" x14ac:dyDescent="0.25">
      <c r="A1" s="2" t="s">
        <v>0</v>
      </c>
      <c r="B1" s="3" t="s">
        <v>1</v>
      </c>
      <c r="C1" s="2" t="s">
        <v>2</v>
      </c>
    </row>
    <row r="2" spans="1:3" x14ac:dyDescent="0.25">
      <c r="A2" t="s">
        <v>3</v>
      </c>
      <c r="B2" s="4">
        <v>5000</v>
      </c>
      <c r="C2" t="s">
        <v>4</v>
      </c>
    </row>
    <row r="3" spans="1:3" x14ac:dyDescent="0.25">
      <c r="A3" t="s">
        <v>5</v>
      </c>
      <c r="B3" s="4">
        <v>300</v>
      </c>
      <c r="C3" t="s">
        <v>4</v>
      </c>
    </row>
    <row r="4" spans="1:3" x14ac:dyDescent="0.25">
      <c r="A4" t="s">
        <v>6</v>
      </c>
      <c r="B4" s="4">
        <v>50</v>
      </c>
      <c r="C4" t="s">
        <v>4</v>
      </c>
    </row>
    <row r="5" spans="1:3" x14ac:dyDescent="0.25">
      <c r="A5" t="s">
        <v>7</v>
      </c>
      <c r="B5" s="4">
        <v>24</v>
      </c>
      <c r="C5" t="s">
        <v>8</v>
      </c>
    </row>
    <row r="6" spans="1:3" x14ac:dyDescent="0.25">
      <c r="A6" t="s">
        <v>9</v>
      </c>
      <c r="B6" s="4">
        <v>34.2</v>
      </c>
      <c r="C6" t="s">
        <v>10</v>
      </c>
    </row>
    <row r="7" spans="1:3" x14ac:dyDescent="0.25">
      <c r="A7" t="s">
        <v>11</v>
      </c>
      <c r="B7" s="4">
        <v>11</v>
      </c>
      <c r="C7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13</v>
      </c>
      <c r="B1" s="3" t="s">
        <v>14</v>
      </c>
      <c r="C1" s="2" t="s">
        <v>2</v>
      </c>
    </row>
    <row r="2" spans="1:3" x14ac:dyDescent="0.25">
      <c r="A2" t="s">
        <v>15</v>
      </c>
      <c r="B2" s="4">
        <v>400</v>
      </c>
      <c r="C2" t="s">
        <v>16</v>
      </c>
    </row>
    <row r="3" spans="1:3" x14ac:dyDescent="0.25">
      <c r="A3" t="s">
        <v>17</v>
      </c>
      <c r="B3" s="4">
        <v>480</v>
      </c>
      <c r="C3" t="s">
        <v>18</v>
      </c>
    </row>
    <row r="4" spans="1:3" x14ac:dyDescent="0.25">
      <c r="A4" t="s">
        <v>19</v>
      </c>
      <c r="B4" s="4">
        <v>300</v>
      </c>
      <c r="C4" t="s">
        <v>20</v>
      </c>
    </row>
    <row r="5" spans="1:3" x14ac:dyDescent="0.25">
      <c r="A5" t="s">
        <v>21</v>
      </c>
      <c r="B5" s="4">
        <v>250</v>
      </c>
      <c r="C5" t="s">
        <v>22</v>
      </c>
    </row>
    <row r="6" spans="1:3" x14ac:dyDescent="0.25">
      <c r="A6" t="s">
        <v>23</v>
      </c>
      <c r="B6" s="4">
        <v>250</v>
      </c>
      <c r="C6" t="s">
        <v>24</v>
      </c>
    </row>
    <row r="7" spans="1:3" s="2" customFormat="1" x14ac:dyDescent="0.25">
      <c r="A7" s="2" t="s">
        <v>25</v>
      </c>
      <c r="B7" s="3">
        <f>SUM(B2:B6)</f>
      </c>
      <c r="C7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8" style="1" customWidth="1"/>
    <col min="3" max="3" width="60" customWidth="1"/>
  </cols>
  <sheetData>
    <row r="1" spans="1:3" s="2" customFormat="1" x14ac:dyDescent="0.25">
      <c r="A1" s="2" t="s">
        <v>13</v>
      </c>
      <c r="B1" s="3" t="s">
        <v>27</v>
      </c>
      <c r="C1" s="2" t="s">
        <v>2</v>
      </c>
    </row>
    <row r="2" spans="1:3" x14ac:dyDescent="0.25">
      <c r="A2" t="s">
        <v>28</v>
      </c>
      <c r="B2" s="4">
        <v>29</v>
      </c>
      <c r="C2" t="s">
        <v>29</v>
      </c>
    </row>
    <row r="3" spans="1:3" x14ac:dyDescent="0.25">
      <c r="A3" t="s">
        <v>30</v>
      </c>
      <c r="B3" s="4">
        <v>15</v>
      </c>
      <c r="C3" t="s">
        <v>31</v>
      </c>
    </row>
    <row r="4" spans="1:3" x14ac:dyDescent="0.25">
      <c r="A4" t="s">
        <v>32</v>
      </c>
      <c r="B4" s="4">
        <v>20</v>
      </c>
      <c r="C4" t="s">
        <v>33</v>
      </c>
    </row>
    <row r="5" spans="1:3" x14ac:dyDescent="0.25">
      <c r="A5" t="s">
        <v>34</v>
      </c>
      <c r="B5" s="4">
        <v>8</v>
      </c>
      <c r="C5" t="s">
        <v>35</v>
      </c>
    </row>
    <row r="6" spans="1:3" x14ac:dyDescent="0.25">
      <c r="A6" t="s">
        <v>36</v>
      </c>
      <c r="B6" s="4">
        <v>200</v>
      </c>
      <c r="C6" t="s">
        <v>37</v>
      </c>
    </row>
    <row r="7" spans="1:3" x14ac:dyDescent="0.25">
      <c r="A7" t="s">
        <v>38</v>
      </c>
      <c r="B7" s="4">
        <v>0</v>
      </c>
      <c r="C7" t="s">
        <v>39</v>
      </c>
    </row>
    <row r="8" spans="1:3" s="2" customFormat="1" x14ac:dyDescent="0.25">
      <c r="A8" s="2" t="s">
        <v>40</v>
      </c>
      <c r="B8" s="3">
        <f>SUM(B2:B7)</f>
      </c>
      <c r="C8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5" width="16" style="1" customWidth="1"/>
    <col min="6" max="6" width="18" style="1" customWidth="1"/>
  </cols>
  <sheetData>
    <row r="1" spans="1:6" s="2" customFormat="1" x14ac:dyDescent="0.25">
      <c r="A1" s="2" t="s">
        <v>41</v>
      </c>
      <c r="B1" s="3" t="s">
        <v>42</v>
      </c>
      <c r="C1" s="3" t="s">
        <v>43</v>
      </c>
      <c r="D1" s="3" t="s">
        <v>44</v>
      </c>
      <c r="E1" s="3" t="s">
        <v>45</v>
      </c>
      <c r="F1" s="3" t="s">
        <v>46</v>
      </c>
    </row>
    <row r="2" spans="1:6" x14ac:dyDescent="0.25">
      <c r="A2">
        <v>1</v>
      </c>
      <c r="B2" s="1">
        <f>Assumptions!B2</f>
      </c>
      <c r="C2" s="1">
        <f>Assumptions!B3</f>
      </c>
      <c r="D2" s="1">
        <f>'Monthly costs'!B8+'One-time costs'!B7</f>
      </c>
      <c r="E2" s="1">
        <f>C2-D2</f>
      </c>
      <c r="F2" s="1">
        <f>B2+E2</f>
      </c>
    </row>
    <row r="3" spans="1:6" x14ac:dyDescent="0.25">
      <c r="A3">
        <v>2</v>
      </c>
      <c r="B3" s="1">
        <f>F2</f>
      </c>
      <c r="C3" s="1">
        <f>C2*(1+Assumptions!B4/100)</f>
      </c>
      <c r="D3" s="1">
        <f>'Monthly costs'!B8</f>
      </c>
      <c r="E3" s="1">
        <f>C3-D3</f>
      </c>
      <c r="F3" s="1">
        <f>B3+E3</f>
      </c>
    </row>
    <row r="4" spans="1:6" x14ac:dyDescent="0.25">
      <c r="A4">
        <v>3</v>
      </c>
      <c r="B4" s="1">
        <f>F3</f>
      </c>
      <c r="C4" s="1">
        <f>C3*(1+Assumptions!B4/100)</f>
      </c>
      <c r="D4" s="1">
        <f>'Monthly costs'!B8</f>
      </c>
      <c r="E4" s="1">
        <f>C4-D4</f>
      </c>
      <c r="F4" s="1">
        <f>B4+E4</f>
      </c>
    </row>
    <row r="5" spans="1:6" x14ac:dyDescent="0.25">
      <c r="A5">
        <v>4</v>
      </c>
      <c r="B5" s="1">
        <f>F4</f>
      </c>
      <c r="C5" s="1">
        <f>C4*(1+Assumptions!B4/100)</f>
      </c>
      <c r="D5" s="1">
        <f>'Monthly costs'!B8</f>
      </c>
      <c r="E5" s="1">
        <f>C5-D5</f>
      </c>
      <c r="F5" s="1">
        <f>B5+E5</f>
      </c>
    </row>
    <row r="6" spans="1:6" x14ac:dyDescent="0.25">
      <c r="A6">
        <v>5</v>
      </c>
      <c r="B6" s="1">
        <f>F5</f>
      </c>
      <c r="C6" s="1">
        <f>C5*(1+Assumptions!B4/100)</f>
      </c>
      <c r="D6" s="1">
        <f>'Monthly costs'!B8</f>
      </c>
      <c r="E6" s="1">
        <f>C6-D6</f>
      </c>
      <c r="F6" s="1">
        <f>B6+E6</f>
      </c>
    </row>
    <row r="7" spans="1:6" x14ac:dyDescent="0.25">
      <c r="A7">
        <v>6</v>
      </c>
      <c r="B7" s="1">
        <f>F6</f>
      </c>
      <c r="C7" s="1">
        <f>C6*(1+Assumptions!B4/100)</f>
      </c>
      <c r="D7" s="1">
        <f>'Monthly costs'!B8</f>
      </c>
      <c r="E7" s="1">
        <f>C7-D7</f>
      </c>
      <c r="F7" s="1">
        <f>B7+E7</f>
      </c>
    </row>
    <row r="8" spans="1:6" x14ac:dyDescent="0.25">
      <c r="A8">
        <v>7</v>
      </c>
      <c r="B8" s="1">
        <f>F7</f>
      </c>
      <c r="C8" s="1">
        <f>C7*(1+Assumptions!B4/100)</f>
      </c>
      <c r="D8" s="1">
        <f>'Monthly costs'!B8</f>
      </c>
      <c r="E8" s="1">
        <f>C8-D8</f>
      </c>
      <c r="F8" s="1">
        <f>B8+E8</f>
      </c>
    </row>
    <row r="9" spans="1:6" x14ac:dyDescent="0.25">
      <c r="A9">
        <v>8</v>
      </c>
      <c r="B9" s="1">
        <f>F8</f>
      </c>
      <c r="C9" s="1">
        <f>C8*(1+Assumptions!B4/100)</f>
      </c>
      <c r="D9" s="1">
        <f>'Monthly costs'!B8</f>
      </c>
      <c r="E9" s="1">
        <f>C9-D9</f>
      </c>
      <c r="F9" s="1">
        <f>B9+E9</f>
      </c>
    </row>
    <row r="10" spans="1:6" x14ac:dyDescent="0.25">
      <c r="A10">
        <v>9</v>
      </c>
      <c r="B10" s="1">
        <f>F9</f>
      </c>
      <c r="C10" s="1">
        <f>C9*(1+Assumptions!B4/100)</f>
      </c>
      <c r="D10" s="1">
        <f>'Monthly costs'!B8</f>
      </c>
      <c r="E10" s="1">
        <f>C10-D10</f>
      </c>
      <c r="F10" s="1">
        <f>B10+E10</f>
      </c>
    </row>
    <row r="11" spans="1:6" x14ac:dyDescent="0.25">
      <c r="A11">
        <v>10</v>
      </c>
      <c r="B11" s="1">
        <f>F10</f>
      </c>
      <c r="C11" s="1">
        <f>C10*(1+Assumptions!B4/100)</f>
      </c>
      <c r="D11" s="1">
        <f>'Monthly costs'!B8</f>
      </c>
      <c r="E11" s="1">
        <f>C11-D11</f>
      </c>
      <c r="F11" s="1">
        <f>B11+E11</f>
      </c>
    </row>
    <row r="12" spans="1:6" x14ac:dyDescent="0.25">
      <c r="A12">
        <v>11</v>
      </c>
      <c r="B12" s="1">
        <f>F11</f>
      </c>
      <c r="C12" s="1">
        <f>C11*(1+Assumptions!B4/100)</f>
      </c>
      <c r="D12" s="1">
        <f>'Monthly costs'!B8</f>
      </c>
      <c r="E12" s="1">
        <f>C12-D12</f>
      </c>
      <c r="F12" s="1">
        <f>B12+E12</f>
      </c>
    </row>
    <row r="13" spans="1:6" x14ac:dyDescent="0.25">
      <c r="A13">
        <v>12</v>
      </c>
      <c r="B13" s="1">
        <f>F12</f>
      </c>
      <c r="C13" s="1">
        <f>C12*(1+Assumptions!B4/100)</f>
      </c>
      <c r="D13" s="1">
        <f>'Monthly costs'!B8</f>
      </c>
      <c r="E13" s="1">
        <f>C13-D13</f>
      </c>
      <c r="F13" s="1">
        <f>B13+E13</f>
      </c>
    </row>
    <row r="14" spans="1:6" s="2" customFormat="1" x14ac:dyDescent="0.25">
      <c r="A14" s="2" t="s">
        <v>47</v>
      </c>
      <c r="B14" s="3">
        <f>IF('Monthly costs'!B8=0,"",ROUND((Assumptions!B2-'One-time costs'!B7)/'Monthly costs'!B8,1))</f>
      </c>
      <c r="C14" s="3" t="s">
        <v>26</v>
      </c>
      <c r="D14" s="3" t="s">
        <v>26</v>
      </c>
      <c r="E14" s="3" t="s">
        <v>26</v>
      </c>
      <c r="F14" s="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style="1" customWidth="1"/>
    <col min="3" max="3" width="52" customWidth="1"/>
  </cols>
  <sheetData>
    <row r="1" spans="1:3" s="2" customFormat="1" x14ac:dyDescent="0.25">
      <c r="A1" s="2" t="s">
        <v>48</v>
      </c>
      <c r="B1" s="3" t="s">
        <v>1</v>
      </c>
      <c r="C1" s="2" t="s">
        <v>49</v>
      </c>
    </row>
    <row r="2" spans="1:3" x14ac:dyDescent="0.25">
      <c r="A2" t="s">
        <v>50</v>
      </c>
      <c r="B2" s="1">
        <f>'Monthly costs'!B8</f>
      </c>
      <c r="C2" t="s">
        <v>51</v>
      </c>
    </row>
    <row r="3" spans="1:3" x14ac:dyDescent="0.25">
      <c r="A3" t="s">
        <v>52</v>
      </c>
      <c r="B3" s="4"/>
      <c r="C3" t="s">
        <v>53</v>
      </c>
    </row>
    <row r="4" spans="1:3" x14ac:dyDescent="0.25">
      <c r="A4" t="s">
        <v>9</v>
      </c>
      <c r="B4" s="4"/>
      <c r="C4" t="s">
        <v>54</v>
      </c>
    </row>
    <row r="5" spans="1:3" x14ac:dyDescent="0.25">
      <c r="A5" t="s">
        <v>55</v>
      </c>
      <c r="B5" s="1">
        <f>B3-B4</f>
      </c>
      <c r="C5" t="s">
        <v>56</v>
      </c>
    </row>
    <row r="6" spans="1:3" x14ac:dyDescent="0.25">
      <c r="A6" t="s">
        <v>57</v>
      </c>
      <c r="B6" s="1">
        <f>IF(B5&lt;=0,"Fill in price and variable cost",ROUNDUP(B2/B5,0))</f>
      </c>
      <c r="C6" t="s">
        <v>58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90" style="1" customWidth="1"/>
  </cols>
  <sheetData>
    <row r="1" spans="1:2" s="2" customFormat="1" x14ac:dyDescent="0.25">
      <c r="A1" s="2" t="s">
        <v>59</v>
      </c>
      <c r="B1" s="3" t="s">
        <v>60</v>
      </c>
    </row>
    <row r="2" spans="1:2" x14ac:dyDescent="0.25">
      <c r="A2" t="s">
        <v>15</v>
      </c>
      <c r="B2" s="1" t="s">
        <v>16</v>
      </c>
    </row>
    <row r="3" spans="1:2" x14ac:dyDescent="0.25">
      <c r="A3" t="s">
        <v>17</v>
      </c>
      <c r="B3" s="1" t="s">
        <v>18</v>
      </c>
    </row>
    <row r="4" spans="1:2" x14ac:dyDescent="0.25">
      <c r="A4" t="s">
        <v>19</v>
      </c>
      <c r="B4" s="1" t="s">
        <v>20</v>
      </c>
    </row>
    <row r="5" spans="1:2" x14ac:dyDescent="0.25">
      <c r="A5" t="s">
        <v>21</v>
      </c>
      <c r="B5" s="1" t="s">
        <v>22</v>
      </c>
    </row>
    <row r="6" spans="1:2" x14ac:dyDescent="0.25">
      <c r="A6" t="s">
        <v>23</v>
      </c>
      <c r="B6" s="1" t="s">
        <v>24</v>
      </c>
    </row>
    <row r="7" spans="1:2" x14ac:dyDescent="0.25">
      <c r="A7" t="s">
        <v>28</v>
      </c>
      <c r="B7" s="1" t="s">
        <v>29</v>
      </c>
    </row>
    <row r="8" spans="1:2" x14ac:dyDescent="0.25">
      <c r="A8" t="s">
        <v>30</v>
      </c>
      <c r="B8" s="1" t="s">
        <v>31</v>
      </c>
    </row>
    <row r="9" spans="1:2" x14ac:dyDescent="0.25">
      <c r="A9" t="s">
        <v>32</v>
      </c>
      <c r="B9" s="1" t="s">
        <v>33</v>
      </c>
    </row>
    <row r="10" spans="1:2" x14ac:dyDescent="0.25">
      <c r="A10" t="s">
        <v>34</v>
      </c>
      <c r="B10" s="1" t="s">
        <v>35</v>
      </c>
    </row>
    <row r="11" spans="1:2" x14ac:dyDescent="0.25">
      <c r="A11" t="s">
        <v>36</v>
      </c>
      <c r="B11" s="1" t="s">
        <v>37</v>
      </c>
    </row>
    <row r="12" spans="1:2" x14ac:dyDescent="0.25">
      <c r="A12" t="s">
        <v>38</v>
      </c>
      <c r="B12" s="1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Assumptions</vt:lpstr>
      <vt:lpstr>One-time costs</vt:lpstr>
      <vt:lpstr>Monthly costs</vt:lpstr>
      <vt:lpstr>Cash flow</vt:lpstr>
      <vt:lpstr>Break-even</vt:lpstr>
      <vt:lpstr>Sources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Hatchio AI</dc:creator>
  <dc:title/>
  <dc:subject/>
  <dc:description/>
  <cp:keywords/>
  <cp:category/>
  <cp:lastModifiedBy>Unknown</cp:lastModifiedBy>
  <dcterms:created xsi:type="dcterms:W3CDTF">2026-09-24T10:14:36Z</dcterms:created>
  <dcterms:modified xsi:type="dcterms:W3CDTF">2026-09-24T10:14:36Z</dcterms:modified>
</cp:coreProperties>
</file>